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iamantcrm.sharepoint.com/sites/AOEXELL/Shared Documents/General/AO/3- AO - SEGHER FADEL/1 EN COURS/20240129  2338SF42 Urgences Hopital du Gier SAINT CHAMOND/"/>
    </mc:Choice>
  </mc:AlternateContent>
  <xr:revisionPtr revIDLastSave="52" documentId="8_{4C163F8E-6A77-4128-ABFB-51706D28A1C3}" xr6:coauthVersionLast="47" xr6:coauthVersionMax="47" xr10:uidLastSave="{462F62C3-9547-4274-87FC-7F86E9B1D1DF}"/>
  <bookViews>
    <workbookView xWindow="-108" yWindow="-108" windowWidth="23256" windowHeight="12576" xr2:uid="{00000000-000D-0000-FFFF-FFFF00000000}"/>
  </bookViews>
  <sheets>
    <sheet name="Table 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7" i="1" l="1"/>
  <c r="H28" i="1" s="1"/>
  <c r="J28" i="1"/>
  <c r="J43" i="1" s="1"/>
  <c r="E12" i="1"/>
  <c r="E13" i="1" s="1"/>
  <c r="K30" i="1"/>
  <c r="K31" i="1"/>
  <c r="K32" i="1"/>
  <c r="K33" i="1"/>
  <c r="K34" i="1"/>
  <c r="K35" i="1"/>
  <c r="K36" i="1"/>
  <c r="K37" i="1"/>
  <c r="K38" i="1"/>
  <c r="K39" i="1"/>
  <c r="K40" i="1"/>
  <c r="K29" i="1"/>
  <c r="J41" i="1"/>
  <c r="H30" i="1"/>
  <c r="H31" i="1"/>
  <c r="H32" i="1"/>
  <c r="H33" i="1"/>
  <c r="H34" i="1"/>
  <c r="H35" i="1"/>
  <c r="H36" i="1"/>
  <c r="H37" i="1"/>
  <c r="H38" i="1"/>
  <c r="H39" i="1"/>
  <c r="H40" i="1"/>
  <c r="H29" i="1"/>
  <c r="D41" i="1"/>
  <c r="E30" i="1"/>
  <c r="E31" i="1"/>
  <c r="E32" i="1"/>
  <c r="E33" i="1"/>
  <c r="E34" i="1"/>
  <c r="E35" i="1"/>
  <c r="E36" i="1"/>
  <c r="E37" i="1"/>
  <c r="E38" i="1"/>
  <c r="E39" i="1"/>
  <c r="E40" i="1"/>
  <c r="E29" i="1"/>
  <c r="E41" i="1" s="1"/>
  <c r="G27" i="1"/>
  <c r="G28" i="1" s="1"/>
  <c r="J27" i="1"/>
  <c r="K21" i="1"/>
  <c r="K22" i="1"/>
  <c r="K23" i="1"/>
  <c r="K24" i="1"/>
  <c r="K25" i="1"/>
  <c r="K26" i="1"/>
  <c r="K20" i="1"/>
  <c r="K16" i="1"/>
  <c r="K17" i="1"/>
  <c r="K18" i="1"/>
  <c r="K15" i="1"/>
  <c r="J13" i="1"/>
  <c r="K12" i="1"/>
  <c r="K13" i="1" s="1"/>
  <c r="G13" i="1"/>
  <c r="H12" i="1"/>
  <c r="H13" i="1" s="1"/>
  <c r="H21" i="1"/>
  <c r="H22" i="1"/>
  <c r="H23" i="1"/>
  <c r="H24" i="1"/>
  <c r="H25" i="1"/>
  <c r="H26" i="1"/>
  <c r="H20" i="1"/>
  <c r="H18" i="1"/>
  <c r="H16" i="1"/>
  <c r="H17" i="1"/>
  <c r="H15" i="1"/>
  <c r="D27" i="1"/>
  <c r="D13" i="1"/>
  <c r="E21" i="1"/>
  <c r="E22" i="1"/>
  <c r="E23" i="1"/>
  <c r="E24" i="1"/>
  <c r="E25" i="1"/>
  <c r="E26" i="1"/>
  <c r="E20" i="1"/>
  <c r="E16" i="1"/>
  <c r="E17" i="1"/>
  <c r="E18" i="1"/>
  <c r="E15" i="1"/>
  <c r="E27" i="1" s="1"/>
  <c r="G41" i="1"/>
  <c r="E28" i="1" l="1"/>
  <c r="E43" i="1" s="1"/>
  <c r="G43" i="1"/>
  <c r="K27" i="1"/>
  <c r="K28" i="1" s="1"/>
  <c r="D28" i="1"/>
  <c r="D43" i="1" s="1"/>
  <c r="H41" i="1"/>
  <c r="H43" i="1" s="1"/>
  <c r="K41" i="1"/>
  <c r="K43" i="1" l="1"/>
</calcChain>
</file>

<file path=xl/sharedStrings.xml><?xml version="1.0" encoding="utf-8"?>
<sst xmlns="http://schemas.openxmlformats.org/spreadsheetml/2006/main" count="64" uniqueCount="54">
  <si>
    <r>
      <rPr>
        <b/>
        <sz val="10"/>
        <rFont val="Arial"/>
        <family val="2"/>
      </rPr>
      <t xml:space="preserve">Maître d'ouvrage : Hôpital du Gier 
RESTRUCTURATION DES URGENCES ET DU HALL D'ACCUEIL DU SITE MCO DE L’HOPITAL DU GIER A SAINT-CHAMOND (42)
</t>
    </r>
    <r>
      <rPr>
        <sz val="10"/>
        <rFont val="Arial"/>
        <family val="2"/>
      </rPr>
      <t>19, rue Victor HUGO 42 400 SAINT-CHAMOND</t>
    </r>
  </si>
  <si>
    <t>MISSIONS DE COORDINATION SECURITE ET PROTECTION DE LA SANTE</t>
  </si>
  <si>
    <t>DECOMPOSITION DU PRIX GLOBAL ET FORFAITAIRE (DPGF)</t>
  </si>
  <si>
    <r>
      <rPr>
        <b/>
        <sz val="10"/>
        <rFont val="Arial"/>
        <family val="2"/>
      </rPr>
      <t xml:space="preserve">1 mois
12 mois
24 mois </t>
    </r>
    <r>
      <rPr>
        <b/>
        <sz val="10"/>
        <color rgb="FFFF0000"/>
        <rFont val="Arial"/>
        <family val="2"/>
      </rPr>
      <t>01/01/2025</t>
    </r>
  </si>
  <si>
    <t xml:space="preserve">Nature : Restructuration et extensions                                                                                                                                                                    </t>
  </si>
  <si>
    <t xml:space="preserve">Niveau chantier                        </t>
  </si>
  <si>
    <t>Catégorie : 1</t>
  </si>
  <si>
    <t xml:space="preserve">Durée phase concours : </t>
  </si>
  <si>
    <t>1 mois</t>
  </si>
  <si>
    <t>Durée conception :</t>
  </si>
  <si>
    <t>12 mois</t>
  </si>
  <si>
    <t xml:space="preserve"> Durée réalisation :</t>
  </si>
  <si>
    <t>24 mois</t>
  </si>
  <si>
    <t>Début des travaux (date prévisionnelle) :</t>
  </si>
  <si>
    <t>Coordonnateur</t>
  </si>
  <si>
    <t>Assistant (éventuellement)</t>
  </si>
  <si>
    <t>Secrétaire (éventuellement)</t>
  </si>
  <si>
    <t>Eléments de mission</t>
  </si>
  <si>
    <t>Taux journalier</t>
  </si>
  <si>
    <t>Nombre de jours</t>
  </si>
  <si>
    <t>Montant HT</t>
  </si>
  <si>
    <t>Montant  HT</t>
  </si>
  <si>
    <t>C O N C E P T I O N</t>
  </si>
  <si>
    <r>
      <rPr>
        <b/>
        <sz val="10"/>
        <rFont val="Arial"/>
        <family val="2"/>
      </rPr>
      <t xml:space="preserve">Analyse des 3 projets </t>
    </r>
    <r>
      <rPr>
        <sz val="10"/>
        <rFont val="Arial"/>
        <family val="2"/>
      </rPr>
      <t>Phase concours APS</t>
    </r>
  </si>
  <si>
    <t>Sous Total : partie technique N°1</t>
  </si>
  <si>
    <t>Réunions MOE et maître d'ouvrage</t>
  </si>
  <si>
    <t>Phase APS mise au point</t>
  </si>
  <si>
    <t>Phase APD</t>
  </si>
  <si>
    <t>Phase PRO</t>
  </si>
  <si>
    <t>Phase DCE</t>
  </si>
  <si>
    <t>Analyse des risques et rapports</t>
  </si>
  <si>
    <t>Elaboration du PGC</t>
  </si>
  <si>
    <t>Projet de règlement du CISSCT</t>
  </si>
  <si>
    <t>Constitution du DIUO</t>
  </si>
  <si>
    <t>Ouverture et tenue du Registre-Journal</t>
  </si>
  <si>
    <t>Sous Total : partie technique 2</t>
  </si>
  <si>
    <t>-</t>
  </si>
  <si>
    <r>
      <rPr>
        <b/>
        <sz val="11"/>
        <color rgb="FFFFFFFF"/>
        <rFont val="Arial"/>
        <family val="2"/>
      </rPr>
      <t>Sous Total Conception : parties techniques 1+2</t>
    </r>
  </si>
  <si>
    <t>R E A L I S A T I O N</t>
  </si>
  <si>
    <t>Inspections communes</t>
  </si>
  <si>
    <t>Harmonisation PPSPS</t>
  </si>
  <si>
    <t>Réunions de coordination SPS</t>
  </si>
  <si>
    <t>Mise à jour du PGC</t>
  </si>
  <si>
    <t>Mise à jour de la Déclaration Préalable</t>
  </si>
  <si>
    <t>Participation aux réunions de chantier</t>
  </si>
  <si>
    <t>Visites inopinées de chantier</t>
  </si>
  <si>
    <t>Gestion des plans de prévention et des permis feu</t>
  </si>
  <si>
    <t>Complément du DIUO</t>
  </si>
  <si>
    <t>Présidence et secrétariat du CISSCT</t>
  </si>
  <si>
    <t>Consignation sur Registre-Journal</t>
  </si>
  <si>
    <t>Finalisation et remise du DIUO</t>
  </si>
  <si>
    <r>
      <rPr>
        <b/>
        <sz val="10"/>
        <color rgb="FFFFFFFF"/>
        <rFont val="Arial"/>
        <family val="2"/>
      </rPr>
      <t>Sous Total Réalisation : partie technique 3</t>
    </r>
  </si>
  <si>
    <r>
      <rPr>
        <b/>
        <sz val="10"/>
        <color rgb="FFFFFFFF"/>
        <rFont val="Arial"/>
        <family val="2"/>
      </rPr>
      <t>TOTAUX DE LA MISSION GLOBALE</t>
    </r>
  </si>
  <si>
    <r>
      <rPr>
        <sz val="10"/>
        <rFont val="Arial"/>
        <family val="2"/>
      </rPr>
      <t xml:space="preserve">Préparation de chantier
</t>
    </r>
    <r>
      <rPr>
        <b/>
        <sz val="10"/>
        <rFont val="Arial"/>
        <family val="2"/>
      </rPr>
      <t xml:space="preserve">2 mois = 8 semaines
</t>
    </r>
    <r>
      <rPr>
        <sz val="10"/>
        <rFont val="Arial"/>
        <family val="2"/>
      </rPr>
      <t xml:space="preserve">Exécution des travaux
</t>
    </r>
    <r>
      <rPr>
        <b/>
        <sz val="10"/>
        <rFont val="Arial"/>
        <family val="2"/>
      </rPr>
      <t xml:space="preserve">24 mois de travaux = </t>
    </r>
    <r>
      <rPr>
        <sz val="10"/>
        <rFont val="Arial"/>
        <family val="2"/>
      </rPr>
      <t>96 semaines, réunion de chantier : 96 semaines, visite inopinée : 96 semaines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</si>
</sst>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color rgb="FF000000"/>
      <name val="Times New Roman"/>
      <charset val="204"/>
    </font>
    <font>
      <b/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FF0000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b/>
      <sz val="10"/>
      <color theme="0"/>
      <name val="Arial"/>
      <family val="2"/>
    </font>
    <font>
      <b/>
      <sz val="10"/>
      <color rgb="FF0066FF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1"/>
      <color rgb="FFFFFFFF"/>
      <name val="Arial"/>
      <family val="2"/>
    </font>
    <font>
      <sz val="11"/>
      <color rgb="FF000000"/>
      <name val="Arial"/>
      <family val="2"/>
    </font>
    <font>
      <b/>
      <sz val="8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BE6F0"/>
      </patternFill>
    </fill>
    <fill>
      <patternFill patternType="solid">
        <fgColor rgb="FFBFBFBF"/>
      </patternFill>
    </fill>
    <fill>
      <patternFill patternType="solid">
        <fgColor rgb="FF95B3D6"/>
      </patternFill>
    </fill>
    <fill>
      <patternFill patternType="solid">
        <fgColor rgb="FF1F4D79"/>
      </patternFill>
    </fill>
    <fill>
      <patternFill patternType="solid">
        <fgColor rgb="FFFFFF00"/>
      </patternFill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vertical="center" shrinkToFit="1"/>
    </xf>
    <xf numFmtId="0" fontId="2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top" wrapText="1"/>
    </xf>
    <xf numFmtId="0" fontId="3" fillId="7" borderId="1" xfId="0" applyFont="1" applyFill="1" applyBorder="1" applyAlignment="1">
      <alignment vertical="center" wrapText="1"/>
    </xf>
    <xf numFmtId="1" fontId="5" fillId="7" borderId="1" xfId="0" applyNumberFormat="1" applyFont="1" applyFill="1" applyBorder="1" applyAlignment="1">
      <alignment vertical="center" shrinkToFit="1"/>
    </xf>
    <xf numFmtId="0" fontId="1" fillId="7" borderId="1" xfId="0" applyFont="1" applyFill="1" applyBorder="1" applyAlignment="1">
      <alignment vertical="center" wrapText="1"/>
    </xf>
    <xf numFmtId="0" fontId="2" fillId="6" borderId="0" xfId="0" applyFont="1" applyFill="1" applyAlignment="1">
      <alignment horizontal="left" vertical="top" wrapText="1"/>
    </xf>
    <xf numFmtId="0" fontId="3" fillId="0" borderId="13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1" fontId="10" fillId="4" borderId="1" xfId="0" applyNumberFormat="1" applyFont="1" applyFill="1" applyBorder="1" applyAlignment="1">
      <alignment vertical="center" shrinkToFit="1"/>
    </xf>
    <xf numFmtId="0" fontId="12" fillId="5" borderId="1" xfId="0" applyFont="1" applyFill="1" applyBorder="1" applyAlignment="1">
      <alignment vertical="center" wrapText="1"/>
    </xf>
    <xf numFmtId="1" fontId="11" fillId="5" borderId="1" xfId="0" applyNumberFormat="1" applyFont="1" applyFill="1" applyBorder="1" applyAlignment="1">
      <alignment vertical="center" shrinkToFit="1"/>
    </xf>
    <xf numFmtId="0" fontId="3" fillId="0" borderId="1" xfId="0" applyFont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vertical="center" wrapText="1"/>
    </xf>
    <xf numFmtId="0" fontId="9" fillId="5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top" wrapText="1"/>
    </xf>
    <xf numFmtId="0" fontId="1" fillId="7" borderId="3" xfId="0" applyFont="1" applyFill="1" applyBorder="1" applyAlignment="1">
      <alignment horizontal="center" vertical="top" wrapText="1"/>
    </xf>
    <xf numFmtId="0" fontId="1" fillId="7" borderId="2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14" fontId="4" fillId="7" borderId="2" xfId="0" applyNumberFormat="1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14" xfId="0" applyFont="1" applyBorder="1" applyAlignment="1">
      <alignment horizontal="right" vertical="center"/>
    </xf>
    <xf numFmtId="0" fontId="5" fillId="0" borderId="0" xfId="0" applyFont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3" borderId="5" xfId="0" applyFont="1" applyFill="1" applyBorder="1" applyAlignment="1">
      <alignment vertical="center" textRotation="255" wrapText="1"/>
    </xf>
    <xf numFmtId="0" fontId="1" fillId="3" borderId="11" xfId="0" applyFont="1" applyFill="1" applyBorder="1" applyAlignment="1">
      <alignment vertical="center" textRotation="255" wrapText="1"/>
    </xf>
    <xf numFmtId="0" fontId="1" fillId="3" borderId="12" xfId="0" applyFont="1" applyFill="1" applyBorder="1" applyAlignment="1">
      <alignment vertical="center" textRotation="255" wrapText="1"/>
    </xf>
    <xf numFmtId="0" fontId="1" fillId="0" borderId="8" xfId="0" applyFont="1" applyBorder="1" applyAlignment="1">
      <alignment horizontal="right" vertical="top" wrapText="1"/>
    </xf>
    <xf numFmtId="0" fontId="3" fillId="0" borderId="9" xfId="0" applyFont="1" applyBorder="1" applyAlignment="1">
      <alignment horizontal="righ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vertical="center" shrinkToFit="1"/>
    </xf>
    <xf numFmtId="2" fontId="2" fillId="0" borderId="1" xfId="0" applyNumberFormat="1" applyFont="1" applyBorder="1" applyAlignment="1">
      <alignment vertical="center" wrapText="1"/>
    </xf>
    <xf numFmtId="2" fontId="3" fillId="0" borderId="2" xfId="0" applyNumberFormat="1" applyFont="1" applyBorder="1" applyAlignment="1">
      <alignment vertical="center" wrapText="1"/>
    </xf>
    <xf numFmtId="2" fontId="3" fillId="0" borderId="3" xfId="0" applyNumberFormat="1" applyFont="1" applyBorder="1" applyAlignment="1">
      <alignment vertical="center" wrapText="1"/>
    </xf>
    <xf numFmtId="2" fontId="3" fillId="0" borderId="4" xfId="0" applyNumberFormat="1" applyFont="1" applyBorder="1" applyAlignment="1">
      <alignment vertical="center" wrapText="1"/>
    </xf>
    <xf numFmtId="2" fontId="9" fillId="4" borderId="1" xfId="0" applyNumberFormat="1" applyFont="1" applyFill="1" applyBorder="1" applyAlignment="1">
      <alignment vertical="center" wrapText="1"/>
    </xf>
    <xf numFmtId="2" fontId="10" fillId="4" borderId="1" xfId="0" applyNumberFormat="1" applyFont="1" applyFill="1" applyBorder="1" applyAlignment="1">
      <alignment vertical="center" shrinkToFit="1"/>
    </xf>
    <xf numFmtId="2" fontId="13" fillId="3" borderId="5" xfId="0" applyNumberFormat="1" applyFont="1" applyFill="1" applyBorder="1" applyAlignment="1">
      <alignment vertical="center" textRotation="255" wrapText="1"/>
    </xf>
    <xf numFmtId="2" fontId="13" fillId="3" borderId="11" xfId="0" applyNumberFormat="1" applyFont="1" applyFill="1" applyBorder="1" applyAlignment="1">
      <alignment vertical="center" textRotation="255" wrapText="1"/>
    </xf>
    <xf numFmtId="2" fontId="13" fillId="3" borderId="12" xfId="0" applyNumberFormat="1" applyFont="1" applyFill="1" applyBorder="1" applyAlignment="1">
      <alignment vertical="center" textRotation="255" wrapText="1"/>
    </xf>
    <xf numFmtId="2" fontId="1" fillId="5" borderId="1" xfId="0" applyNumberFormat="1" applyFont="1" applyFill="1" applyBorder="1" applyAlignment="1">
      <alignment vertical="center" wrapText="1"/>
    </xf>
    <xf numFmtId="2" fontId="3" fillId="5" borderId="1" xfId="0" applyNumberFormat="1" applyFont="1" applyFill="1" applyBorder="1" applyAlignment="1">
      <alignment vertical="center" wrapText="1"/>
    </xf>
    <xf numFmtId="2" fontId="6" fillId="5" borderId="1" xfId="0" applyNumberFormat="1" applyFont="1" applyFill="1" applyBorder="1" applyAlignment="1">
      <alignment vertical="center" shrinkToFit="1"/>
    </xf>
    <xf numFmtId="2" fontId="7" fillId="5" borderId="1" xfId="0" applyNumberFormat="1" applyFont="1" applyFill="1" applyBorder="1" applyAlignment="1">
      <alignment vertical="center" wrapText="1"/>
    </xf>
    <xf numFmtId="2" fontId="1" fillId="5" borderId="2" xfId="0" applyNumberFormat="1" applyFont="1" applyFill="1" applyBorder="1" applyAlignment="1">
      <alignment vertical="center" wrapText="1"/>
    </xf>
    <xf numFmtId="2" fontId="1" fillId="5" borderId="4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189775</xdr:colOff>
      <xdr:row>0</xdr:row>
      <xdr:rowOff>136832</xdr:rowOff>
    </xdr:from>
    <xdr:ext cx="1737638" cy="726021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92334" y="136832"/>
          <a:ext cx="1737638" cy="726021"/>
        </a:xfrm>
        <a:prstGeom prst="rect">
          <a:avLst/>
        </a:prstGeom>
      </xdr:spPr>
    </xdr:pic>
    <xdr:clientData/>
  </xdr:oneCellAnchor>
  <xdr:oneCellAnchor>
    <xdr:from>
      <xdr:col>6</xdr:col>
      <xdr:colOff>319269</xdr:colOff>
      <xdr:row>0</xdr:row>
      <xdr:rowOff>60197</xdr:rowOff>
    </xdr:from>
    <xdr:ext cx="1742613" cy="723574"/>
    <xdr:pic>
      <xdr:nvPicPr>
        <xdr:cNvPr id="3" name="image2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46328" y="60197"/>
          <a:ext cx="1742613" cy="723574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5"/>
  <sheetViews>
    <sheetView tabSelected="1" zoomScale="85" zoomScaleNormal="85" workbookViewId="0">
      <selection activeCell="G38" sqref="G38"/>
    </sheetView>
  </sheetViews>
  <sheetFormatPr defaultColWidth="8.83203125" defaultRowHeight="13.15"/>
  <cols>
    <col min="1" max="1" width="5.33203125" customWidth="1"/>
    <col min="2" max="2" width="51.33203125" customWidth="1"/>
    <col min="3" max="11" width="12.83203125" customWidth="1"/>
  </cols>
  <sheetData>
    <row r="1" spans="1:30" ht="78" customHeight="1">
      <c r="A1" s="52"/>
      <c r="B1" s="53"/>
      <c r="C1" s="53"/>
      <c r="D1" s="53"/>
      <c r="E1" s="53"/>
      <c r="F1" s="53"/>
      <c r="G1" s="53"/>
      <c r="H1" s="53"/>
      <c r="I1" s="53"/>
      <c r="J1" s="53"/>
      <c r="K1" s="54"/>
    </row>
    <row r="2" spans="1:30" ht="49.9" customHeight="1">
      <c r="A2" s="55" t="s">
        <v>0</v>
      </c>
      <c r="B2" s="56"/>
      <c r="C2" s="56"/>
      <c r="D2" s="56"/>
      <c r="E2" s="56"/>
      <c r="F2" s="56"/>
      <c r="G2" s="56"/>
      <c r="H2" s="56"/>
      <c r="I2" s="56"/>
      <c r="J2" s="56"/>
      <c r="K2" s="57"/>
    </row>
    <row r="3" spans="1:30" ht="20.45" customHeight="1">
      <c r="A3" s="58" t="s">
        <v>1</v>
      </c>
      <c r="B3" s="59"/>
      <c r="C3" s="59"/>
      <c r="D3" s="59"/>
      <c r="E3" s="59"/>
      <c r="F3" s="59"/>
      <c r="G3" s="59"/>
      <c r="H3" s="59"/>
      <c r="I3" s="59"/>
      <c r="J3" s="59"/>
      <c r="K3" s="60"/>
    </row>
    <row r="4" spans="1:30" ht="20.45" customHeight="1">
      <c r="A4" s="58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60"/>
      <c r="T4" s="45"/>
      <c r="U4" s="46"/>
      <c r="V4" s="46"/>
      <c r="W4" s="46"/>
      <c r="X4" s="46"/>
      <c r="Y4" s="46"/>
      <c r="Z4" s="46"/>
      <c r="AA4" s="46"/>
      <c r="AB4" s="46"/>
      <c r="AC4" s="61" t="s">
        <v>3</v>
      </c>
      <c r="AD4" s="62"/>
    </row>
    <row r="5" spans="1:30" ht="20.45" customHeight="1">
      <c r="B5" s="27" t="s">
        <v>4</v>
      </c>
      <c r="C5" s="27"/>
      <c r="D5" s="27"/>
      <c r="E5" s="5"/>
      <c r="F5" s="5"/>
      <c r="G5" s="5"/>
      <c r="H5" s="28" t="s">
        <v>5</v>
      </c>
      <c r="I5" s="28"/>
      <c r="J5" s="28" t="s">
        <v>6</v>
      </c>
      <c r="K5" s="29"/>
    </row>
    <row r="6" spans="1:30" ht="20.45" customHeight="1">
      <c r="F6" s="36" t="s">
        <v>7</v>
      </c>
      <c r="G6" s="36"/>
      <c r="H6" s="36"/>
      <c r="I6" s="37"/>
      <c r="J6" s="30" t="s">
        <v>8</v>
      </c>
      <c r="K6" s="31"/>
    </row>
    <row r="7" spans="1:30" s="12" customFormat="1" ht="29.25" customHeight="1">
      <c r="A7" s="10"/>
      <c r="B7" s="11"/>
      <c r="C7" s="11"/>
      <c r="D7" s="11"/>
      <c r="E7" s="11"/>
      <c r="F7" s="38" t="s">
        <v>9</v>
      </c>
      <c r="G7" s="38"/>
      <c r="H7" s="38"/>
      <c r="I7" s="39"/>
      <c r="J7" s="32" t="s">
        <v>10</v>
      </c>
      <c r="K7" s="33"/>
    </row>
    <row r="8" spans="1:30" s="12" customFormat="1" ht="29.25" customHeight="1">
      <c r="A8" s="10"/>
      <c r="B8" s="11"/>
      <c r="C8" s="11"/>
      <c r="D8" s="11"/>
      <c r="E8" s="11"/>
      <c r="F8" s="38" t="s">
        <v>11</v>
      </c>
      <c r="G8" s="38"/>
      <c r="H8" s="38"/>
      <c r="I8" s="39"/>
      <c r="J8" s="32" t="s">
        <v>12</v>
      </c>
      <c r="K8" s="33"/>
    </row>
    <row r="9" spans="1:30" s="12" customFormat="1" ht="29.25" customHeight="1">
      <c r="A9" s="13"/>
      <c r="B9" s="14"/>
      <c r="C9" s="14"/>
      <c r="D9" s="14"/>
      <c r="E9" s="14"/>
      <c r="F9" s="50" t="s">
        <v>13</v>
      </c>
      <c r="G9" s="50"/>
      <c r="H9" s="50"/>
      <c r="I9" s="51"/>
      <c r="J9" s="34">
        <v>45658</v>
      </c>
      <c r="K9" s="35"/>
    </row>
    <row r="10" spans="1:30" s="15" customFormat="1" ht="33.75" customHeight="1">
      <c r="A10" s="24"/>
      <c r="B10" s="26"/>
      <c r="C10" s="47" t="s">
        <v>14</v>
      </c>
      <c r="D10" s="48"/>
      <c r="E10" s="49"/>
      <c r="F10" s="47" t="s">
        <v>15</v>
      </c>
      <c r="G10" s="48"/>
      <c r="H10" s="49"/>
      <c r="I10" s="47" t="s">
        <v>16</v>
      </c>
      <c r="J10" s="48"/>
      <c r="K10" s="49"/>
    </row>
    <row r="11" spans="1:30" s="15" customFormat="1" ht="26.45">
      <c r="A11" s="40" t="s">
        <v>17</v>
      </c>
      <c r="B11" s="41"/>
      <c r="C11" s="2" t="s">
        <v>18</v>
      </c>
      <c r="D11" s="2" t="s">
        <v>19</v>
      </c>
      <c r="E11" s="2" t="s">
        <v>20</v>
      </c>
      <c r="F11" s="2" t="s">
        <v>18</v>
      </c>
      <c r="G11" s="2" t="s">
        <v>19</v>
      </c>
      <c r="H11" s="2" t="s">
        <v>20</v>
      </c>
      <c r="I11" s="2" t="s">
        <v>18</v>
      </c>
      <c r="J11" s="2" t="s">
        <v>19</v>
      </c>
      <c r="K11" s="2" t="s">
        <v>21</v>
      </c>
    </row>
    <row r="12" spans="1:30" s="15" customFormat="1" ht="16.899999999999999" customHeight="1">
      <c r="A12" s="42" t="s">
        <v>22</v>
      </c>
      <c r="B12" s="20" t="s">
        <v>23</v>
      </c>
      <c r="C12" s="3">
        <v>336</v>
      </c>
      <c r="D12" s="3">
        <v>3</v>
      </c>
      <c r="E12" s="4">
        <f>C12*D12</f>
        <v>1008</v>
      </c>
      <c r="F12" s="3"/>
      <c r="G12" s="3"/>
      <c r="H12" s="4">
        <f>F12*G12</f>
        <v>0</v>
      </c>
      <c r="I12" s="3"/>
      <c r="J12" s="3"/>
      <c r="K12" s="4">
        <f>I12*J12</f>
        <v>0</v>
      </c>
    </row>
    <row r="13" spans="1:30" s="15" customFormat="1" ht="16.899999999999999" customHeight="1">
      <c r="A13" s="43"/>
      <c r="B13" s="8" t="s">
        <v>24</v>
      </c>
      <c r="C13" s="6"/>
      <c r="D13" s="7">
        <f>D12</f>
        <v>3</v>
      </c>
      <c r="E13" s="8">
        <f>E12</f>
        <v>1008</v>
      </c>
      <c r="F13" s="6"/>
      <c r="G13" s="7">
        <f>G12</f>
        <v>0</v>
      </c>
      <c r="H13" s="8">
        <f>H12</f>
        <v>0</v>
      </c>
      <c r="I13" s="6"/>
      <c r="J13" s="7">
        <f>J12</f>
        <v>0</v>
      </c>
      <c r="K13" s="8">
        <f>K12</f>
        <v>0</v>
      </c>
    </row>
    <row r="14" spans="1:30" s="15" customFormat="1" ht="16.899999999999999" customHeight="1">
      <c r="A14" s="43"/>
      <c r="B14" s="16" t="s">
        <v>25</v>
      </c>
      <c r="C14" s="24"/>
      <c r="D14" s="25"/>
      <c r="E14" s="26"/>
      <c r="F14" s="24"/>
      <c r="G14" s="25"/>
      <c r="H14" s="26"/>
      <c r="I14" s="24"/>
      <c r="J14" s="25"/>
      <c r="K14" s="26"/>
    </row>
    <row r="15" spans="1:30" s="15" customFormat="1" ht="16.899999999999999" customHeight="1">
      <c r="A15" s="43"/>
      <c r="B15" s="4" t="s">
        <v>26</v>
      </c>
      <c r="C15" s="63">
        <v>336</v>
      </c>
      <c r="D15" s="63">
        <v>0.5</v>
      </c>
      <c r="E15" s="64">
        <f>C15*D15</f>
        <v>168</v>
      </c>
      <c r="F15" s="3"/>
      <c r="G15" s="3"/>
      <c r="H15" s="4">
        <f>F15*G15</f>
        <v>0</v>
      </c>
      <c r="I15" s="3"/>
      <c r="J15" s="3"/>
      <c r="K15" s="4">
        <f>I15*J15</f>
        <v>0</v>
      </c>
    </row>
    <row r="16" spans="1:30" s="15" customFormat="1" ht="16.899999999999999" customHeight="1">
      <c r="A16" s="43"/>
      <c r="B16" s="4" t="s">
        <v>27</v>
      </c>
      <c r="C16" s="63">
        <v>336</v>
      </c>
      <c r="D16" s="63">
        <v>0.5</v>
      </c>
      <c r="E16" s="64">
        <f t="shared" ref="E16:E18" si="0">C16*D16</f>
        <v>168</v>
      </c>
      <c r="F16" s="3"/>
      <c r="G16" s="3"/>
      <c r="H16" s="4">
        <f t="shared" ref="H16:H17" si="1">F16*G16</f>
        <v>0</v>
      </c>
      <c r="I16" s="3"/>
      <c r="J16" s="3"/>
      <c r="K16" s="4">
        <f t="shared" ref="K16:K18" si="2">I16*J16</f>
        <v>0</v>
      </c>
    </row>
    <row r="17" spans="1:11" s="15" customFormat="1" ht="16.899999999999999" customHeight="1">
      <c r="A17" s="43"/>
      <c r="B17" s="4" t="s">
        <v>28</v>
      </c>
      <c r="C17" s="63">
        <v>336</v>
      </c>
      <c r="D17" s="63">
        <v>0.5</v>
      </c>
      <c r="E17" s="64">
        <f t="shared" si="0"/>
        <v>168</v>
      </c>
      <c r="F17" s="3"/>
      <c r="G17" s="3"/>
      <c r="H17" s="4">
        <f t="shared" si="1"/>
        <v>0</v>
      </c>
      <c r="I17" s="3"/>
      <c r="J17" s="3"/>
      <c r="K17" s="4">
        <f t="shared" si="2"/>
        <v>0</v>
      </c>
    </row>
    <row r="18" spans="1:11" s="15" customFormat="1" ht="16.899999999999999" customHeight="1">
      <c r="A18" s="43"/>
      <c r="B18" s="4" t="s">
        <v>29</v>
      </c>
      <c r="C18" s="63">
        <v>336</v>
      </c>
      <c r="D18" s="63">
        <v>0.5</v>
      </c>
      <c r="E18" s="64">
        <f t="shared" si="0"/>
        <v>168</v>
      </c>
      <c r="F18" s="3"/>
      <c r="G18" s="3"/>
      <c r="H18" s="4">
        <f>F18*G18</f>
        <v>0</v>
      </c>
      <c r="I18" s="3"/>
      <c r="J18" s="3"/>
      <c r="K18" s="4">
        <f t="shared" si="2"/>
        <v>0</v>
      </c>
    </row>
    <row r="19" spans="1:11" s="15" customFormat="1" ht="16.899999999999999" customHeight="1">
      <c r="A19" s="43"/>
      <c r="B19" s="16" t="s">
        <v>30</v>
      </c>
      <c r="C19" s="65"/>
      <c r="D19" s="66"/>
      <c r="E19" s="67"/>
      <c r="F19" s="24"/>
      <c r="G19" s="25"/>
      <c r="H19" s="26"/>
      <c r="I19" s="24"/>
      <c r="J19" s="25"/>
      <c r="K19" s="26"/>
    </row>
    <row r="20" spans="1:11" s="15" customFormat="1" ht="16.899999999999999" customHeight="1">
      <c r="A20" s="43"/>
      <c r="B20" s="4" t="s">
        <v>26</v>
      </c>
      <c r="C20" s="63">
        <v>336</v>
      </c>
      <c r="D20" s="63">
        <v>0.5</v>
      </c>
      <c r="E20" s="64">
        <f>C20*D20</f>
        <v>168</v>
      </c>
      <c r="F20" s="3"/>
      <c r="G20" s="3"/>
      <c r="H20" s="4">
        <f>F20*G20</f>
        <v>0</v>
      </c>
      <c r="I20" s="3"/>
      <c r="J20" s="3"/>
      <c r="K20" s="4">
        <f>I20*J20</f>
        <v>0</v>
      </c>
    </row>
    <row r="21" spans="1:11" s="15" customFormat="1" ht="16.899999999999999" customHeight="1">
      <c r="A21" s="43"/>
      <c r="B21" s="4" t="s">
        <v>27</v>
      </c>
      <c r="C21" s="63">
        <v>336</v>
      </c>
      <c r="D21" s="63">
        <v>0.5</v>
      </c>
      <c r="E21" s="64">
        <f t="shared" ref="E21:E26" si="3">C21*D21</f>
        <v>168</v>
      </c>
      <c r="F21" s="3"/>
      <c r="G21" s="3"/>
      <c r="H21" s="4">
        <f t="shared" ref="H21:H26" si="4">F21*G21</f>
        <v>0</v>
      </c>
      <c r="I21" s="3"/>
      <c r="J21" s="3"/>
      <c r="K21" s="4">
        <f t="shared" ref="K21:K26" si="5">I21*J21</f>
        <v>0</v>
      </c>
    </row>
    <row r="22" spans="1:11" s="15" customFormat="1" ht="16.899999999999999" customHeight="1">
      <c r="A22" s="43"/>
      <c r="B22" s="4" t="s">
        <v>28</v>
      </c>
      <c r="C22" s="63">
        <v>336</v>
      </c>
      <c r="D22" s="63">
        <v>0.5</v>
      </c>
      <c r="E22" s="64">
        <f t="shared" si="3"/>
        <v>168</v>
      </c>
      <c r="F22" s="3"/>
      <c r="G22" s="3"/>
      <c r="H22" s="4">
        <f t="shared" si="4"/>
        <v>0</v>
      </c>
      <c r="I22" s="3"/>
      <c r="J22" s="3"/>
      <c r="K22" s="4">
        <f t="shared" si="5"/>
        <v>0</v>
      </c>
    </row>
    <row r="23" spans="1:11" s="15" customFormat="1" ht="16.899999999999999" customHeight="1">
      <c r="A23" s="43"/>
      <c r="B23" s="16" t="s">
        <v>31</v>
      </c>
      <c r="C23" s="63">
        <v>336</v>
      </c>
      <c r="D23" s="63">
        <v>1.5</v>
      </c>
      <c r="E23" s="64">
        <f t="shared" si="3"/>
        <v>504</v>
      </c>
      <c r="F23" s="3"/>
      <c r="G23" s="3"/>
      <c r="H23" s="4">
        <f t="shared" si="4"/>
        <v>0</v>
      </c>
      <c r="I23" s="3"/>
      <c r="J23" s="3"/>
      <c r="K23" s="4">
        <f t="shared" si="5"/>
        <v>0</v>
      </c>
    </row>
    <row r="24" spans="1:11" s="15" customFormat="1" ht="16.899999999999999" customHeight="1">
      <c r="A24" s="43"/>
      <c r="B24" s="16" t="s">
        <v>32</v>
      </c>
      <c r="C24" s="63">
        <v>336</v>
      </c>
      <c r="D24" s="63">
        <v>0.5</v>
      </c>
      <c r="E24" s="64">
        <f t="shared" si="3"/>
        <v>168</v>
      </c>
      <c r="F24" s="3"/>
      <c r="G24" s="3"/>
      <c r="H24" s="4">
        <f t="shared" si="4"/>
        <v>0</v>
      </c>
      <c r="I24" s="3"/>
      <c r="J24" s="3"/>
      <c r="K24" s="4">
        <f t="shared" si="5"/>
        <v>0</v>
      </c>
    </row>
    <row r="25" spans="1:11" s="15" customFormat="1" ht="16.899999999999999" customHeight="1">
      <c r="A25" s="43"/>
      <c r="B25" s="16" t="s">
        <v>33</v>
      </c>
      <c r="C25" s="63">
        <v>336</v>
      </c>
      <c r="D25" s="63">
        <v>1</v>
      </c>
      <c r="E25" s="64">
        <f t="shared" si="3"/>
        <v>336</v>
      </c>
      <c r="F25" s="3"/>
      <c r="G25" s="3"/>
      <c r="H25" s="4">
        <f t="shared" si="4"/>
        <v>0</v>
      </c>
      <c r="I25" s="3"/>
      <c r="J25" s="3"/>
      <c r="K25" s="4">
        <f t="shared" si="5"/>
        <v>0</v>
      </c>
    </row>
    <row r="26" spans="1:11" s="15" customFormat="1" ht="16.899999999999999" customHeight="1">
      <c r="A26" s="43"/>
      <c r="B26" s="16" t="s">
        <v>34</v>
      </c>
      <c r="C26" s="63">
        <v>336</v>
      </c>
      <c r="D26" s="63">
        <v>0.25</v>
      </c>
      <c r="E26" s="64">
        <f t="shared" si="3"/>
        <v>84</v>
      </c>
      <c r="F26" s="3"/>
      <c r="G26" s="3"/>
      <c r="H26" s="4">
        <f t="shared" si="4"/>
        <v>0</v>
      </c>
      <c r="I26" s="3"/>
      <c r="J26" s="3"/>
      <c r="K26" s="4">
        <f t="shared" si="5"/>
        <v>0</v>
      </c>
    </row>
    <row r="27" spans="1:11" s="15" customFormat="1" ht="16.899999999999999" customHeight="1">
      <c r="A27" s="43"/>
      <c r="B27" s="21" t="s">
        <v>35</v>
      </c>
      <c r="C27" s="68" t="s">
        <v>36</v>
      </c>
      <c r="D27" s="69">
        <f>SUM(D15:D18,D20:D26)</f>
        <v>6.75</v>
      </c>
      <c r="E27" s="69">
        <f>SUM(E15:E18,E20:E26)</f>
        <v>2268</v>
      </c>
      <c r="F27" s="22" t="s">
        <v>36</v>
      </c>
      <c r="G27" s="17">
        <f t="shared" ref="G27:K27" si="6">SUM(G15:G18,G20:G26)</f>
        <v>0</v>
      </c>
      <c r="H27" s="17">
        <f>SUM(H15:H18,H20:H26)</f>
        <v>0</v>
      </c>
      <c r="I27" s="22" t="s">
        <v>36</v>
      </c>
      <c r="J27" s="17">
        <f t="shared" si="6"/>
        <v>0</v>
      </c>
      <c r="K27" s="17">
        <f t="shared" si="6"/>
        <v>0</v>
      </c>
    </row>
    <row r="28" spans="1:11" s="15" customFormat="1" ht="30" customHeight="1">
      <c r="A28" s="44"/>
      <c r="B28" s="23" t="s">
        <v>37</v>
      </c>
      <c r="C28" s="18"/>
      <c r="D28" s="19">
        <f>D27+D13</f>
        <v>9.75</v>
      </c>
      <c r="E28" s="19">
        <f>E27+E13</f>
        <v>3276</v>
      </c>
      <c r="F28" s="19"/>
      <c r="G28" s="19">
        <f t="shared" ref="G28:K28" si="7">G27+G13</f>
        <v>0</v>
      </c>
      <c r="H28" s="19">
        <f t="shared" si="7"/>
        <v>0</v>
      </c>
      <c r="I28" s="19"/>
      <c r="J28" s="19">
        <f t="shared" si="7"/>
        <v>0</v>
      </c>
      <c r="K28" s="19">
        <f t="shared" si="7"/>
        <v>0</v>
      </c>
    </row>
    <row r="29" spans="1:11" s="15" customFormat="1" ht="16.899999999999999" customHeight="1">
      <c r="A29" s="70" t="s">
        <v>38</v>
      </c>
      <c r="B29" s="64" t="s">
        <v>39</v>
      </c>
      <c r="C29" s="63">
        <v>336</v>
      </c>
      <c r="D29" s="63">
        <v>2</v>
      </c>
      <c r="E29" s="64">
        <f>C29*D29</f>
        <v>672</v>
      </c>
      <c r="F29" s="63"/>
      <c r="G29" s="63"/>
      <c r="H29" s="64">
        <f>F29*G29</f>
        <v>0</v>
      </c>
      <c r="I29" s="63"/>
      <c r="J29" s="63"/>
      <c r="K29" s="64">
        <f>I29*J29</f>
        <v>0</v>
      </c>
    </row>
    <row r="30" spans="1:11" s="15" customFormat="1" ht="16.899999999999999" customHeight="1">
      <c r="A30" s="71"/>
      <c r="B30" s="64" t="s">
        <v>40</v>
      </c>
      <c r="C30" s="63">
        <v>336</v>
      </c>
      <c r="D30" s="63">
        <v>2</v>
      </c>
      <c r="E30" s="64">
        <f t="shared" ref="E30:E40" si="8">C30*D30</f>
        <v>672</v>
      </c>
      <c r="F30" s="63"/>
      <c r="G30" s="63"/>
      <c r="H30" s="64">
        <f t="shared" ref="H30:H40" si="9">F30*G30</f>
        <v>0</v>
      </c>
      <c r="I30" s="63"/>
      <c r="J30" s="63"/>
      <c r="K30" s="64">
        <f t="shared" ref="K30:K40" si="10">I30*J30</f>
        <v>0</v>
      </c>
    </row>
    <row r="31" spans="1:11" s="15" customFormat="1" ht="16.899999999999999" customHeight="1">
      <c r="A31" s="71"/>
      <c r="B31" s="64" t="s">
        <v>41</v>
      </c>
      <c r="C31" s="63">
        <v>336</v>
      </c>
      <c r="D31" s="63">
        <v>1</v>
      </c>
      <c r="E31" s="64">
        <f t="shared" si="8"/>
        <v>336</v>
      </c>
      <c r="F31" s="63"/>
      <c r="G31" s="63"/>
      <c r="H31" s="64">
        <f t="shared" si="9"/>
        <v>0</v>
      </c>
      <c r="I31" s="63"/>
      <c r="J31" s="63"/>
      <c r="K31" s="64">
        <f t="shared" si="10"/>
        <v>0</v>
      </c>
    </row>
    <row r="32" spans="1:11" s="15" customFormat="1" ht="16.899999999999999" customHeight="1">
      <c r="A32" s="71"/>
      <c r="B32" s="64" t="s">
        <v>42</v>
      </c>
      <c r="C32" s="63">
        <v>336</v>
      </c>
      <c r="D32" s="63">
        <v>1</v>
      </c>
      <c r="E32" s="64">
        <f t="shared" si="8"/>
        <v>336</v>
      </c>
      <c r="F32" s="63"/>
      <c r="G32" s="63"/>
      <c r="H32" s="64">
        <f t="shared" si="9"/>
        <v>0</v>
      </c>
      <c r="I32" s="63"/>
      <c r="J32" s="63"/>
      <c r="K32" s="64">
        <f t="shared" si="10"/>
        <v>0</v>
      </c>
    </row>
    <row r="33" spans="1:11" s="15" customFormat="1" ht="16.899999999999999" customHeight="1">
      <c r="A33" s="71"/>
      <c r="B33" s="64" t="s">
        <v>43</v>
      </c>
      <c r="C33" s="63">
        <v>336</v>
      </c>
      <c r="D33" s="63">
        <v>0.25</v>
      </c>
      <c r="E33" s="64">
        <f t="shared" si="8"/>
        <v>84</v>
      </c>
      <c r="F33" s="63"/>
      <c r="G33" s="63"/>
      <c r="H33" s="64">
        <f t="shared" si="9"/>
        <v>0</v>
      </c>
      <c r="I33" s="63"/>
      <c r="J33" s="63"/>
      <c r="K33" s="64">
        <f t="shared" si="10"/>
        <v>0</v>
      </c>
    </row>
    <row r="34" spans="1:11" s="15" customFormat="1" ht="16.899999999999999" customHeight="1">
      <c r="A34" s="71"/>
      <c r="B34" s="64" t="s">
        <v>44</v>
      </c>
      <c r="C34" s="63">
        <v>336</v>
      </c>
      <c r="D34" s="63">
        <v>26</v>
      </c>
      <c r="E34" s="64">
        <f t="shared" si="8"/>
        <v>8736</v>
      </c>
      <c r="F34" s="63"/>
      <c r="G34" s="63"/>
      <c r="H34" s="64">
        <f t="shared" si="9"/>
        <v>0</v>
      </c>
      <c r="I34" s="63"/>
      <c r="J34" s="63"/>
      <c r="K34" s="64">
        <f t="shared" si="10"/>
        <v>0</v>
      </c>
    </row>
    <row r="35" spans="1:11" s="15" customFormat="1" ht="16.899999999999999" customHeight="1">
      <c r="A35" s="71"/>
      <c r="B35" s="64" t="s">
        <v>45</v>
      </c>
      <c r="C35" s="63">
        <v>336</v>
      </c>
      <c r="D35" s="63">
        <v>6</v>
      </c>
      <c r="E35" s="64">
        <f t="shared" si="8"/>
        <v>2016</v>
      </c>
      <c r="F35" s="63"/>
      <c r="G35" s="63"/>
      <c r="H35" s="64">
        <f t="shared" si="9"/>
        <v>0</v>
      </c>
      <c r="I35" s="63"/>
      <c r="J35" s="63"/>
      <c r="K35" s="64">
        <f t="shared" si="10"/>
        <v>0</v>
      </c>
    </row>
    <row r="36" spans="1:11" s="15" customFormat="1" ht="16.899999999999999" customHeight="1">
      <c r="A36" s="71"/>
      <c r="B36" s="64" t="s">
        <v>46</v>
      </c>
      <c r="C36" s="63">
        <v>336</v>
      </c>
      <c r="D36" s="63">
        <v>1</v>
      </c>
      <c r="E36" s="64">
        <f t="shared" si="8"/>
        <v>336</v>
      </c>
      <c r="F36" s="63"/>
      <c r="G36" s="63"/>
      <c r="H36" s="64">
        <f t="shared" si="9"/>
        <v>0</v>
      </c>
      <c r="I36" s="63"/>
      <c r="J36" s="63"/>
      <c r="K36" s="64">
        <f t="shared" si="10"/>
        <v>0</v>
      </c>
    </row>
    <row r="37" spans="1:11" s="15" customFormat="1" ht="16.899999999999999" customHeight="1">
      <c r="A37" s="71"/>
      <c r="B37" s="64" t="s">
        <v>47</v>
      </c>
      <c r="C37" s="63">
        <v>336</v>
      </c>
      <c r="D37" s="63">
        <v>1</v>
      </c>
      <c r="E37" s="64">
        <f t="shared" si="8"/>
        <v>336</v>
      </c>
      <c r="F37" s="63"/>
      <c r="G37" s="63"/>
      <c r="H37" s="64">
        <f t="shared" si="9"/>
        <v>0</v>
      </c>
      <c r="I37" s="63"/>
      <c r="J37" s="63"/>
      <c r="K37" s="64">
        <f t="shared" si="10"/>
        <v>0</v>
      </c>
    </row>
    <row r="38" spans="1:11" s="15" customFormat="1" ht="16.899999999999999" customHeight="1">
      <c r="A38" s="71"/>
      <c r="B38" s="64" t="s">
        <v>48</v>
      </c>
      <c r="C38" s="63">
        <v>336</v>
      </c>
      <c r="D38" s="63">
        <v>8</v>
      </c>
      <c r="E38" s="64">
        <f t="shared" si="8"/>
        <v>2688</v>
      </c>
      <c r="F38" s="63"/>
      <c r="G38" s="63"/>
      <c r="H38" s="64">
        <f t="shared" si="9"/>
        <v>0</v>
      </c>
      <c r="I38" s="63"/>
      <c r="J38" s="63"/>
      <c r="K38" s="64">
        <f t="shared" si="10"/>
        <v>0</v>
      </c>
    </row>
    <row r="39" spans="1:11" s="15" customFormat="1" ht="16.899999999999999" customHeight="1">
      <c r="A39" s="71"/>
      <c r="B39" s="64" t="s">
        <v>49</v>
      </c>
      <c r="C39" s="63">
        <v>336</v>
      </c>
      <c r="D39" s="63">
        <v>4</v>
      </c>
      <c r="E39" s="64">
        <f t="shared" si="8"/>
        <v>1344</v>
      </c>
      <c r="F39" s="63"/>
      <c r="G39" s="63"/>
      <c r="H39" s="64">
        <f t="shared" si="9"/>
        <v>0</v>
      </c>
      <c r="I39" s="63"/>
      <c r="J39" s="63"/>
      <c r="K39" s="64">
        <f t="shared" si="10"/>
        <v>0</v>
      </c>
    </row>
    <row r="40" spans="1:11" s="15" customFormat="1" ht="16.899999999999999" customHeight="1">
      <c r="A40" s="71"/>
      <c r="B40" s="64" t="s">
        <v>50</v>
      </c>
      <c r="C40" s="63">
        <v>336</v>
      </c>
      <c r="D40" s="63">
        <v>1</v>
      </c>
      <c r="E40" s="64">
        <f t="shared" si="8"/>
        <v>336</v>
      </c>
      <c r="F40" s="63"/>
      <c r="G40" s="63"/>
      <c r="H40" s="64">
        <f t="shared" si="9"/>
        <v>0</v>
      </c>
      <c r="I40" s="63"/>
      <c r="J40" s="63"/>
      <c r="K40" s="64">
        <f t="shared" si="10"/>
        <v>0</v>
      </c>
    </row>
    <row r="41" spans="1:11" s="15" customFormat="1" ht="30" customHeight="1">
      <c r="A41" s="72"/>
      <c r="B41" s="73" t="s">
        <v>51</v>
      </c>
      <c r="C41" s="74"/>
      <c r="D41" s="75">
        <f>SUM(D29:D40)</f>
        <v>53.25</v>
      </c>
      <c r="E41" s="76">
        <f>SUM(E29:E40)</f>
        <v>17892</v>
      </c>
      <c r="F41" s="74"/>
      <c r="G41" s="75">
        <f>SUM(G29:G40)</f>
        <v>0</v>
      </c>
      <c r="H41" s="76">
        <f>SUM(H29:H40)</f>
        <v>0</v>
      </c>
      <c r="I41" s="74"/>
      <c r="J41" s="75">
        <f>SUM(J29:J40)</f>
        <v>0</v>
      </c>
      <c r="K41" s="76">
        <f>SUM(K29:K40)</f>
        <v>0</v>
      </c>
    </row>
    <row r="42" spans="1:11" s="15" customFormat="1" ht="16.899999999999999" customHeight="1">
      <c r="A42" s="65"/>
      <c r="B42" s="66"/>
      <c r="C42" s="66"/>
      <c r="D42" s="66"/>
      <c r="E42" s="66"/>
      <c r="F42" s="66"/>
      <c r="G42" s="66"/>
      <c r="H42" s="66"/>
      <c r="I42" s="66"/>
      <c r="J42" s="66"/>
      <c r="K42" s="67"/>
    </row>
    <row r="43" spans="1:11" s="15" customFormat="1" ht="30" customHeight="1">
      <c r="A43" s="77" t="s">
        <v>52</v>
      </c>
      <c r="B43" s="78"/>
      <c r="C43" s="74"/>
      <c r="D43" s="75">
        <f>D41+D28</f>
        <v>63</v>
      </c>
      <c r="E43" s="75">
        <f>E41+E28</f>
        <v>21168</v>
      </c>
      <c r="F43" s="75"/>
      <c r="G43" s="75">
        <f t="shared" ref="G43:J43" si="11">G41+G28</f>
        <v>0</v>
      </c>
      <c r="H43" s="75">
        <f t="shared" si="11"/>
        <v>0</v>
      </c>
      <c r="I43" s="75"/>
      <c r="J43" s="75">
        <f t="shared" si="11"/>
        <v>0</v>
      </c>
      <c r="K43" s="75">
        <f>K41+K28</f>
        <v>0</v>
      </c>
    </row>
    <row r="44" spans="1:1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</row>
    <row r="45" spans="1:11" ht="79.150000000000006" hidden="1">
      <c r="A45" s="1"/>
      <c r="B45" s="9" t="s">
        <v>53</v>
      </c>
      <c r="C45" s="1"/>
      <c r="D45" s="1"/>
      <c r="E45" s="1"/>
      <c r="F45" s="1"/>
      <c r="G45" s="1"/>
      <c r="H45" s="1"/>
      <c r="I45" s="1"/>
      <c r="J45" s="1"/>
      <c r="K45" s="1"/>
    </row>
  </sheetData>
  <mergeCells count="32">
    <mergeCell ref="A1:K1"/>
    <mergeCell ref="A2:K2"/>
    <mergeCell ref="A3:K3"/>
    <mergeCell ref="A4:K4"/>
    <mergeCell ref="AC4:AD4"/>
    <mergeCell ref="A10:B10"/>
    <mergeCell ref="C10:E10"/>
    <mergeCell ref="F10:H10"/>
    <mergeCell ref="I10:K10"/>
    <mergeCell ref="F8:I8"/>
    <mergeCell ref="F9:I9"/>
    <mergeCell ref="I14:K14"/>
    <mergeCell ref="C19:E19"/>
    <mergeCell ref="F19:H19"/>
    <mergeCell ref="I19:K19"/>
    <mergeCell ref="T4:AB4"/>
    <mergeCell ref="A29:A41"/>
    <mergeCell ref="A42:K42"/>
    <mergeCell ref="A43:B43"/>
    <mergeCell ref="B5:D5"/>
    <mergeCell ref="J5:K5"/>
    <mergeCell ref="H5:I5"/>
    <mergeCell ref="J6:K6"/>
    <mergeCell ref="J7:K7"/>
    <mergeCell ref="J8:K8"/>
    <mergeCell ref="J9:K9"/>
    <mergeCell ref="F6:I6"/>
    <mergeCell ref="F7:I7"/>
    <mergeCell ref="A11:B11"/>
    <mergeCell ref="A12:A28"/>
    <mergeCell ref="C14:E14"/>
    <mergeCell ref="F14:H14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a04bbc6-c4d8-4fce-beda-2a9499c00c2f">
      <Terms xmlns="http://schemas.microsoft.com/office/infopath/2007/PartnerControls"/>
    </lcf76f155ced4ddcb4097134ff3c332f>
    <TaxCatchAll xmlns="a9e4a4ee-05a7-40b0-98cf-bfd66aa9dcd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80958EBC07C114F8C4CB4732D6E5765" ma:contentTypeVersion="18" ma:contentTypeDescription="Crée un document." ma:contentTypeScope="" ma:versionID="f7c7533a424c7c40d6981e26d4e3f9a4">
  <xsd:schema xmlns:xsd="http://www.w3.org/2001/XMLSchema" xmlns:xs="http://www.w3.org/2001/XMLSchema" xmlns:p="http://schemas.microsoft.com/office/2006/metadata/properties" xmlns:ns2="da04bbc6-c4d8-4fce-beda-2a9499c00c2f" xmlns:ns3="a9e4a4ee-05a7-40b0-98cf-bfd66aa9dcd3" targetNamespace="http://schemas.microsoft.com/office/2006/metadata/properties" ma:root="true" ma:fieldsID="848c0f2ca5490fc18ee3f26cbbe7cbf0" ns2:_="" ns3:_="">
    <xsd:import namespace="da04bbc6-c4d8-4fce-beda-2a9499c00c2f"/>
    <xsd:import namespace="a9e4a4ee-05a7-40b0-98cf-bfd66aa9dcd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a04bbc6-c4d8-4fce-beda-2a9499c00c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47997b65-9666-4fc2-b381-393adb497b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9e4a4ee-05a7-40b0-98cf-bfd66aa9dcd3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ded09083-ccca-41b4-8efb-58869516fa8e}" ma:internalName="TaxCatchAll" ma:showField="CatchAllData" ma:web="a9e4a4ee-05a7-40b0-98cf-bfd66aa9dcd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1352FA5-7C1E-4207-B518-A86C9592515D}"/>
</file>

<file path=customXml/itemProps2.xml><?xml version="1.0" encoding="utf-8"?>
<ds:datastoreItem xmlns:ds="http://schemas.openxmlformats.org/officeDocument/2006/customXml" ds:itemID="{6E6FCD23-E0A9-4098-B811-5D5DD359B61F}"/>
</file>

<file path=customXml/itemProps3.xml><?xml version="1.0" encoding="utf-8"?>
<ds:datastoreItem xmlns:ds="http://schemas.openxmlformats.org/officeDocument/2006/customXml" ds:itemID="{90988022-CD0C-4BB5-B4D2-AF72102443A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Annexe 1 AE - DPGF_Mission CSPS_Hôpital du Gier_ST CHAMOND.xlsx</dc:title>
  <dc:subject/>
  <dc:creator>Helene CADOUX</dc:creator>
  <cp:keywords/>
  <dc:description/>
  <cp:lastModifiedBy>FADEL SEGHER</cp:lastModifiedBy>
  <cp:revision/>
  <dcterms:created xsi:type="dcterms:W3CDTF">2024-01-24T10:17:13Z</dcterms:created>
  <dcterms:modified xsi:type="dcterms:W3CDTF">2024-01-29T08:19:09Z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0x010100B80958EBC07C114F8C4CB4732D6E5765</vt:lpwstr>
  </property>
  <property fmtid="{D5CDD505-2E9C-101B-9397-08002B2CF9AE}" pid="3" name="MediaServiceImageTags">
    <vt:lpwstr/>
  </property>
</Properties>
</file>